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370" windowHeight="1185"/>
  </bookViews>
  <sheets>
    <sheet name="фін план" sheetId="1" r:id="rId1"/>
    <sheet name="Лист1" sheetId="2" r:id="rId2"/>
  </sheets>
  <definedNames>
    <definedName name="_xlnm.Print_Area" localSheetId="0">'фін план'!$B$1:$J$157</definedName>
  </definedNames>
  <calcPr calcId="125725"/>
</workbook>
</file>

<file path=xl/calcChain.xml><?xml version="1.0" encoding="utf-8"?>
<calcChain xmlns="http://schemas.openxmlformats.org/spreadsheetml/2006/main">
  <c r="F48" i="1"/>
  <c r="F55" l="1"/>
  <c r="F52"/>
  <c r="F49"/>
  <c r="F42"/>
  <c r="F41"/>
  <c r="F37"/>
  <c r="F35"/>
  <c r="F34"/>
  <c r="F31"/>
  <c r="E73" l="1"/>
  <c r="G73"/>
  <c r="H73"/>
  <c r="I73"/>
  <c r="J73"/>
  <c r="F73"/>
  <c r="E98"/>
  <c r="G32"/>
  <c r="G30" s="1"/>
  <c r="H32"/>
  <c r="H30" s="1"/>
  <c r="I32"/>
  <c r="I30" s="1"/>
  <c r="J32"/>
  <c r="J30" s="1"/>
  <c r="G60"/>
  <c r="G63" s="1"/>
  <c r="G66" s="1"/>
  <c r="G69" s="1"/>
  <c r="H60"/>
  <c r="H63" s="1"/>
  <c r="H66" s="1"/>
  <c r="I60"/>
  <c r="I63" s="1"/>
  <c r="I66" s="1"/>
  <c r="J60"/>
  <c r="J63" s="1"/>
  <c r="J66" s="1"/>
  <c r="F30" l="1"/>
  <c r="G70"/>
  <c r="J69"/>
  <c r="J70" s="1"/>
  <c r="I69"/>
  <c r="I70" s="1"/>
  <c r="H69"/>
  <c r="H70" s="1"/>
  <c r="G79" l="1"/>
  <c r="H79"/>
  <c r="I79"/>
  <c r="J79"/>
  <c r="F60"/>
  <c r="J82" l="1"/>
  <c r="J98"/>
  <c r="I82"/>
  <c r="I98"/>
  <c r="H98"/>
  <c r="H82"/>
  <c r="G98"/>
  <c r="G82"/>
  <c r="G46"/>
  <c r="H46"/>
  <c r="I46"/>
  <c r="J46"/>
  <c r="D32"/>
  <c r="E32"/>
  <c r="F32"/>
  <c r="G56"/>
  <c r="H56"/>
  <c r="I56"/>
  <c r="J56"/>
  <c r="F79" l="1"/>
  <c r="F98" s="1"/>
  <c r="F82" l="1"/>
  <c r="F46"/>
  <c r="F56"/>
  <c r="F63" l="1"/>
  <c r="E30"/>
  <c r="D30"/>
  <c r="E46"/>
  <c r="D46"/>
  <c r="D60"/>
  <c r="D63" s="1"/>
  <c r="D66" s="1"/>
  <c r="D70" s="1"/>
  <c r="E82"/>
  <c r="E60"/>
  <c r="E63" s="1"/>
  <c r="E55"/>
  <c r="E56" s="1"/>
  <c r="D82"/>
  <c r="D56"/>
  <c r="E66" l="1"/>
  <c r="E69" s="1"/>
  <c r="E70" s="1"/>
  <c r="F66"/>
  <c r="F69" s="1"/>
  <c r="F70" l="1"/>
</calcChain>
</file>

<file path=xl/sharedStrings.xml><?xml version="1.0" encoding="utf-8"?>
<sst xmlns="http://schemas.openxmlformats.org/spreadsheetml/2006/main" count="141" uniqueCount="130">
  <si>
    <t xml:space="preserve"> </t>
  </si>
  <si>
    <t>коди</t>
  </si>
  <si>
    <t>за ЄДРПОУ</t>
  </si>
  <si>
    <t>за СПОДУ</t>
  </si>
  <si>
    <t>за ЗКГНГ</t>
  </si>
  <si>
    <t>за КВЕД</t>
  </si>
  <si>
    <t>Одиниці виміру: тис. гривень</t>
  </si>
  <si>
    <t>У тому числі за кварталами</t>
  </si>
  <si>
    <t>I</t>
  </si>
  <si>
    <t>II</t>
  </si>
  <si>
    <t>III</t>
  </si>
  <si>
    <t>IV</t>
  </si>
  <si>
    <t xml:space="preserve">                                                        І. Формування прибутку підприємства</t>
  </si>
  <si>
    <t>Доходи</t>
  </si>
  <si>
    <t>Дохід (виручка) від реалізації продукції (товарів, робіт, послуг) </t>
  </si>
  <si>
    <t>в т.ч. за рахунок бюджетних коштів</t>
  </si>
  <si>
    <t>Інші вирахування з доходу </t>
  </si>
  <si>
    <t>Чистий дохід (виручка) від реалізації продукції (товарів, робіт, послуг) </t>
  </si>
  <si>
    <t>Інші операційні доходи</t>
  </si>
  <si>
    <t>у тому числі: </t>
  </si>
  <si>
    <t>дохід від операційної оренди активів </t>
  </si>
  <si>
    <t>одержані гранти та субсидії </t>
  </si>
  <si>
    <t>дохід від реалізації необоротних активів, утримуваних для продажу </t>
  </si>
  <si>
    <t>Дохід від участі в капіталі </t>
  </si>
  <si>
    <t>Інші фінансові доходи </t>
  </si>
  <si>
    <t>Інші доходи </t>
  </si>
  <si>
    <t>у тому числі:</t>
  </si>
  <si>
    <t>дохід від реалізації фінансових інвестицій </t>
  </si>
  <si>
    <t>дохід від безоплатно одержаних активів </t>
  </si>
  <si>
    <t xml:space="preserve">Усього доходів </t>
  </si>
  <si>
    <t>Витрати</t>
  </si>
  <si>
    <t>Собівартість реалізованої продукції (товарів, робіт і послуг)</t>
  </si>
  <si>
    <t>Адміністративні витрати</t>
  </si>
  <si>
    <t>Витрати на збут</t>
  </si>
  <si>
    <t>Інші операційні витрати</t>
  </si>
  <si>
    <t>Фінансові витрати </t>
  </si>
  <si>
    <t>Витрати від участі в капіталі </t>
  </si>
  <si>
    <t>Інші витрати </t>
  </si>
  <si>
    <t>Усього витрати</t>
  </si>
  <si>
    <t>Фінансові результати діяльності:</t>
  </si>
  <si>
    <t>Валовий прибуток (збиток):</t>
  </si>
  <si>
    <t>прибуток</t>
  </si>
  <si>
    <t>збиток</t>
  </si>
  <si>
    <t>Фінансові результати від операційної діяльності </t>
  </si>
  <si>
    <t>прибуток </t>
  </si>
  <si>
    <t>збиток </t>
  </si>
  <si>
    <t>Фінансові результати від звичайної діяльності до оподаткування:</t>
  </si>
  <si>
    <t>Податок на прибуток </t>
  </si>
  <si>
    <t>Чистий:</t>
  </si>
  <si>
    <t>Відрахування частини прибутку до бюджету</t>
  </si>
  <si>
    <t>II. Елементи операційних витрат (разом)</t>
  </si>
  <si>
    <t>Матеріальні затрати </t>
  </si>
  <si>
    <t>Витрати на оплату праці </t>
  </si>
  <si>
    <t>Відрахування на соціальні заходи </t>
  </si>
  <si>
    <t>Амортизація </t>
  </si>
  <si>
    <t>Інші операційні витрати </t>
  </si>
  <si>
    <t>Разом (сума рядків з 240 по 280): </t>
  </si>
  <si>
    <t xml:space="preserve">    Ш. Обов’язкові платежі підприємства до бюджету та державних цільових фондів</t>
  </si>
  <si>
    <t>Сплата поточних податків та обов’язкових платежів до державного бюджету, у тому числі:</t>
  </si>
  <si>
    <t>податок на прибуток</t>
  </si>
  <si>
    <t>відрахування частини чистого прибутку комунальними підприємствами</t>
  </si>
  <si>
    <t>304/1</t>
  </si>
  <si>
    <t>інші</t>
  </si>
  <si>
    <t>304/2</t>
  </si>
  <si>
    <t>Погашення податкової заборгованості, у тому числі:</t>
  </si>
  <si>
    <t>до державних цільових фондів</t>
  </si>
  <si>
    <t>неустойки (штрафи, пені)</t>
  </si>
  <si>
    <t>Внески до державних цільових фондів, у тому числі:</t>
  </si>
  <si>
    <r>
      <t>внески до фондів соціального страхування -</t>
    </r>
    <r>
      <rPr>
        <sz val="14"/>
        <color indexed="8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>єдиний внесок на загальнообов'язкове державне соціальне страхування</t>
    </r>
    <r>
      <rPr>
        <sz val="14"/>
        <color indexed="8"/>
        <rFont val="Times New Roman"/>
        <family val="1"/>
        <charset val="204"/>
      </rPr>
      <t xml:space="preserve">               </t>
    </r>
  </si>
  <si>
    <t>Інші обов’язкові платежі, у тому числі:</t>
  </si>
  <si>
    <t>інші платежі (розшифрувати)</t>
  </si>
  <si>
    <t>IV. Капітальні інвестиції протягом року</t>
  </si>
  <si>
    <t>Капітальне будівництво </t>
  </si>
  <si>
    <t>в т. ч. за рахунок бюджетних коштів </t>
  </si>
  <si>
    <t>Придбання (виготовлення) основних засобів та інших необоротних матеріальних активів, </t>
  </si>
  <si>
    <t>Придбання (створення) нематеріальних активів, </t>
  </si>
  <si>
    <t>Погашення отриманих на капітальні інвестиції позик </t>
  </si>
  <si>
    <t>Модернізація, модифікація, дообладнання, реконструкція, інші види поліпшення необоротних активів, </t>
  </si>
  <si>
    <t>Разом (сума рядків  340, 350, 360, 370, 380) </t>
  </si>
  <si>
    <t>в т. ч. за рахунок бюджетних коштів (сума рядків 341, 351, 361, 371, 381) </t>
  </si>
  <si>
    <t xml:space="preserve">                                                               V. Додаткова інформація</t>
  </si>
  <si>
    <t>Чисельність працівників </t>
  </si>
  <si>
    <t>Первісна вартість основних засобів </t>
  </si>
  <si>
    <t>Податкова заборгованість </t>
  </si>
  <si>
    <t>Заборгованість перед працівниками із виплати заробітної плати </t>
  </si>
  <si>
    <t>погашення реструктуризованих та відстрочених сум, що підлягають сплаті у поточному році до бюджету</t>
  </si>
  <si>
    <t>Інші податки, у тому числі (розшифрувати):</t>
  </si>
  <si>
    <t>(ініціали, прізвище)</t>
  </si>
  <si>
    <t xml:space="preserve">(підпис) </t>
  </si>
  <si>
    <t xml:space="preserve">   </t>
  </si>
  <si>
    <t xml:space="preserve">    </t>
  </si>
  <si>
    <t>Рішення виконавчого комітету</t>
  </si>
  <si>
    <t>Керуюча справами виконавчого комітету</t>
  </si>
  <si>
    <t>Т.М.МАЛОГОЛОВА</t>
  </si>
  <si>
    <t>ПОГОДЖЕНО</t>
  </si>
  <si>
    <t xml:space="preserve">Заступник міського голови з питань діяльності </t>
  </si>
  <si>
    <t>виконавчих органів ради</t>
  </si>
  <si>
    <t xml:space="preserve">Начальник фінансового управління </t>
  </si>
  <si>
    <t>міської ради</t>
  </si>
  <si>
    <t>Плановий</t>
  </si>
  <si>
    <t xml:space="preserve"> рік (усього)</t>
  </si>
  <si>
    <t>Фінансовий</t>
  </si>
  <si>
    <t xml:space="preserve"> план поточного року</t>
  </si>
  <si>
    <t>рядка</t>
  </si>
  <si>
    <t>Код</t>
  </si>
  <si>
    <t>минулого року</t>
  </si>
  <si>
    <t xml:space="preserve">Факт </t>
  </si>
  <si>
    <t>38.11</t>
  </si>
  <si>
    <r>
      <t xml:space="preserve">інші </t>
    </r>
    <r>
      <rPr>
        <sz val="11"/>
        <color indexed="8"/>
        <rFont val="Times New Roman"/>
        <family val="1"/>
        <charset val="204"/>
      </rPr>
      <t>( військовий збір)</t>
    </r>
  </si>
  <si>
    <t>Директор КП " Послуга "</t>
  </si>
  <si>
    <t>С.В. Страхов</t>
  </si>
  <si>
    <t>Рік 2021</t>
  </si>
  <si>
    <t xml:space="preserve">ЗАТВЕРДЖЕНО </t>
  </si>
  <si>
    <t>Податок на додану вартість </t>
  </si>
  <si>
    <r>
      <t xml:space="preserve">місцеві податки та збори </t>
    </r>
    <r>
      <rPr>
        <sz val="10"/>
        <color indexed="8"/>
        <rFont val="Times New Roman"/>
        <family val="1"/>
        <charset val="204"/>
      </rPr>
      <t>(податок на доходи фізичних осіб, земельний податок, екологічний податок, орендна плата)</t>
    </r>
  </si>
  <si>
    <t>ПДВ, що підлягає сплаті до бюджету за підсумками звітного періоду</t>
  </si>
  <si>
    <t>ПДВ, що підлягає відшкодуванню з бюджету за підсумками звітного періоду</t>
  </si>
  <si>
    <t xml:space="preserve">                                                     ФІНАНСОВИЙ ПЛАН ПІДПРИЄМСТВА НА 2021 РІК                         </t>
  </si>
  <si>
    <t xml:space="preserve">                                                                        Основні фінансові показники</t>
  </si>
  <si>
    <t>Орган управління                           Міські, районні у містах ради та їх виконавчі органи</t>
  </si>
  <si>
    <t>Вид економічної діяльності          Збирання безпечних відходів</t>
  </si>
  <si>
    <t xml:space="preserve">                                                         міської ради Чернігівської області</t>
  </si>
  <si>
    <t>Прізвище та ініціали керівника     Страхов С.В.</t>
  </si>
  <si>
    <t xml:space="preserve">Підприємство                                 Комунальне підприємство " Послуга" Прилуцької                                                                                                                                                                </t>
  </si>
  <si>
    <t>О.І.ВОРОНА</t>
  </si>
  <si>
    <t>Р.П.КОТЛЯР</t>
  </si>
  <si>
    <t>Телефон                                           (04637) 5-31-61</t>
  </si>
  <si>
    <t>Галузь                                              Житлово-комунальне господарство</t>
  </si>
  <si>
    <t>Місцезнаходження                         вул.Білецького -Носенка,7 м.Прилуки,Чернігівська обл.</t>
  </si>
  <si>
    <t xml:space="preserve">___  ____________2020 року № 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</si>
</sst>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i/>
      <sz val="9"/>
      <color indexed="8"/>
      <name val="Times New Roman"/>
      <family val="1"/>
      <charset val="204"/>
    </font>
    <font>
      <i/>
      <sz val="9"/>
      <color indexed="8"/>
      <name val="Calibri"/>
      <family val="2"/>
      <charset val="204"/>
    </font>
    <font>
      <u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gray0625">
        <fgColor indexed="8"/>
        <bgColor indexed="22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top" wrapText="1"/>
    </xf>
    <xf numFmtId="0" fontId="1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vertical="top"/>
    </xf>
    <xf numFmtId="0" fontId="1" fillId="0" borderId="1" xfId="0" applyFont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  <xf numFmtId="0" fontId="5" fillId="0" borderId="0" xfId="0" applyFont="1" applyAlignment="1">
      <alignment vertical="top" wrapText="1"/>
    </xf>
    <xf numFmtId="0" fontId="6" fillId="0" borderId="0" xfId="0" applyFont="1" applyBorder="1" applyAlignment="1">
      <alignment vertical="top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8" xfId="0" applyBorder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0" fillId="0" borderId="8" xfId="0" applyFont="1" applyBorder="1"/>
    <xf numFmtId="0" fontId="5" fillId="0" borderId="0" xfId="0" applyFont="1" applyAlignment="1">
      <alignment vertical="top"/>
    </xf>
    <xf numFmtId="0" fontId="0" fillId="0" borderId="0" xfId="0" applyBorder="1" applyAlignment="1"/>
    <xf numFmtId="0" fontId="0" fillId="0" borderId="8" xfId="0" applyBorder="1" applyAlignment="1"/>
    <xf numFmtId="0" fontId="1" fillId="0" borderId="1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1" xfId="0" applyFont="1" applyBorder="1" applyAlignment="1">
      <alignment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vertical="center" wrapText="1"/>
    </xf>
    <xf numFmtId="1" fontId="0" fillId="0" borderId="0" xfId="0" applyNumberFormat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0" fillId="0" borderId="8" xfId="0" applyFont="1" applyBorder="1" applyAlignment="1"/>
    <xf numFmtId="1" fontId="1" fillId="0" borderId="1" xfId="0" applyNumberFormat="1" applyFont="1" applyBorder="1" applyAlignment="1">
      <alignment wrapText="1"/>
    </xf>
    <xf numFmtId="0" fontId="3" fillId="0" borderId="1" xfId="0" applyFont="1" applyBorder="1" applyAlignment="1">
      <alignment wrapText="1"/>
    </xf>
    <xf numFmtId="1" fontId="3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7" xfId="0" applyFont="1" applyBorder="1" applyAlignment="1">
      <alignment vertical="top" wrapText="1"/>
    </xf>
    <xf numFmtId="0" fontId="1" fillId="0" borderId="0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/>
    </xf>
    <xf numFmtId="0" fontId="3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1" fontId="1" fillId="0" borderId="1" xfId="0" applyNumberFormat="1" applyFont="1" applyBorder="1" applyAlignment="1">
      <alignment wrapText="1"/>
    </xf>
    <xf numFmtId="1" fontId="1" fillId="0" borderId="2" xfId="0" applyNumberFormat="1" applyFont="1" applyBorder="1" applyAlignment="1">
      <alignment wrapText="1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wrapText="1"/>
    </xf>
    <xf numFmtId="0" fontId="1" fillId="0" borderId="3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wrapText="1"/>
    </xf>
    <xf numFmtId="0" fontId="1" fillId="0" borderId="4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top"/>
    </xf>
    <xf numFmtId="1" fontId="1" fillId="0" borderId="2" xfId="0" applyNumberFormat="1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justify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3" fillId="0" borderId="9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1" fontId="1" fillId="0" borderId="1" xfId="0" applyNumberFormat="1" applyFont="1" applyBorder="1" applyAlignment="1">
      <alignment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146"/>
  <sheetViews>
    <sheetView tabSelected="1" topLeftCell="A146" zoomScaleSheetLayoutView="100" workbookViewId="0">
      <selection activeCell="K114" sqref="K114"/>
    </sheetView>
  </sheetViews>
  <sheetFormatPr defaultRowHeight="15"/>
  <cols>
    <col min="1" max="1" width="1.5703125" customWidth="1"/>
    <col min="2" max="2" width="52.7109375" customWidth="1"/>
    <col min="3" max="3" width="6.28515625" customWidth="1"/>
    <col min="4" max="4" width="9" customWidth="1"/>
    <col min="5" max="5" width="15.42578125" customWidth="1"/>
    <col min="6" max="6" width="13" customWidth="1"/>
    <col min="7" max="7" width="8" customWidth="1"/>
    <col min="8" max="8" width="9.85546875" customWidth="1"/>
    <col min="9" max="10" width="9.28515625" customWidth="1"/>
    <col min="11" max="11" width="4.42578125" customWidth="1"/>
  </cols>
  <sheetData>
    <row r="1" spans="2:10" ht="16.5" customHeight="1">
      <c r="B1" s="88"/>
      <c r="C1" s="83"/>
      <c r="D1" s="83"/>
      <c r="F1" s="82" t="s">
        <v>112</v>
      </c>
      <c r="G1" s="82"/>
      <c r="H1" s="82"/>
      <c r="I1" s="82"/>
    </row>
    <row r="2" spans="2:10" ht="17.25" customHeight="1">
      <c r="B2" s="89"/>
      <c r="C2" s="89"/>
      <c r="D2" s="89"/>
      <c r="F2" s="83" t="s">
        <v>91</v>
      </c>
      <c r="G2" s="83"/>
      <c r="H2" s="83"/>
      <c r="I2" s="83"/>
    </row>
    <row r="3" spans="2:10" ht="17.25" customHeight="1">
      <c r="B3" s="90" t="s">
        <v>0</v>
      </c>
      <c r="C3" s="90"/>
      <c r="D3" s="90"/>
      <c r="E3" s="10"/>
      <c r="F3" s="84" t="s">
        <v>129</v>
      </c>
      <c r="G3" s="84"/>
      <c r="H3" s="84"/>
      <c r="I3" s="84"/>
    </row>
    <row r="4" spans="2:10" ht="19.5" customHeight="1">
      <c r="B4" s="2" t="s">
        <v>90</v>
      </c>
      <c r="F4" s="82" t="s">
        <v>92</v>
      </c>
      <c r="G4" s="82"/>
      <c r="H4" s="82"/>
    </row>
    <row r="5" spans="2:10" ht="16.5" customHeight="1">
      <c r="B5" s="86"/>
      <c r="C5" s="86"/>
      <c r="D5" s="86"/>
      <c r="F5" s="17"/>
      <c r="G5" s="18" t="s">
        <v>93</v>
      </c>
    </row>
    <row r="6" spans="2:10" ht="6" customHeight="1">
      <c r="B6" s="87" t="s">
        <v>0</v>
      </c>
      <c r="C6" s="87"/>
      <c r="D6" s="87"/>
    </row>
    <row r="7" spans="2:10" ht="7.5" customHeight="1">
      <c r="B7" s="2" t="s">
        <v>89</v>
      </c>
      <c r="C7" s="5"/>
    </row>
    <row r="8" spans="2:10" ht="15.75">
      <c r="B8" s="2" t="s">
        <v>0</v>
      </c>
      <c r="C8" s="5"/>
      <c r="H8" s="25"/>
      <c r="I8" s="29" t="s">
        <v>1</v>
      </c>
      <c r="J8" s="30"/>
    </row>
    <row r="9" spans="2:10" ht="15.75">
      <c r="B9" s="2"/>
      <c r="H9" s="35" t="s">
        <v>111</v>
      </c>
      <c r="I9" s="15"/>
      <c r="J9" s="16"/>
    </row>
    <row r="10" spans="2:10" ht="15.75" customHeight="1">
      <c r="B10" s="85" t="s">
        <v>123</v>
      </c>
      <c r="C10" s="85"/>
      <c r="D10" s="85"/>
      <c r="E10" s="85"/>
      <c r="F10" s="85"/>
      <c r="H10" s="42" t="s">
        <v>2</v>
      </c>
      <c r="I10" s="43">
        <v>36979569</v>
      </c>
      <c r="J10" s="31"/>
    </row>
    <row r="11" spans="2:10" ht="14.25" customHeight="1">
      <c r="B11" s="82" t="s">
        <v>121</v>
      </c>
      <c r="C11" s="82"/>
      <c r="D11" s="82"/>
      <c r="E11" s="82"/>
      <c r="F11" s="82"/>
      <c r="H11" s="42"/>
      <c r="I11" s="43"/>
      <c r="J11" s="31"/>
    </row>
    <row r="12" spans="2:10" ht="16.5" customHeight="1">
      <c r="B12" s="101" t="s">
        <v>119</v>
      </c>
      <c r="C12" s="101"/>
      <c r="D12" s="101"/>
      <c r="E12" s="101"/>
      <c r="F12" s="101"/>
      <c r="H12" s="42" t="s">
        <v>3</v>
      </c>
      <c r="I12" s="15"/>
      <c r="J12" s="16"/>
    </row>
    <row r="13" spans="2:10" ht="15.75">
      <c r="B13" s="101" t="s">
        <v>127</v>
      </c>
      <c r="C13" s="101"/>
      <c r="D13" s="101"/>
      <c r="E13" s="101"/>
      <c r="F13" s="101"/>
      <c r="H13" s="42" t="s">
        <v>4</v>
      </c>
      <c r="I13" s="15"/>
      <c r="J13" s="16"/>
    </row>
    <row r="14" spans="2:10" ht="15.75" customHeight="1">
      <c r="B14" s="101" t="s">
        <v>120</v>
      </c>
      <c r="C14" s="101"/>
      <c r="D14" s="101"/>
      <c r="E14" s="101"/>
      <c r="F14" s="101"/>
      <c r="H14" s="42" t="s">
        <v>5</v>
      </c>
      <c r="I14" s="15" t="s">
        <v>107</v>
      </c>
      <c r="J14" s="16"/>
    </row>
    <row r="15" spans="2:10" ht="15.75" customHeight="1">
      <c r="B15" s="101" t="s">
        <v>128</v>
      </c>
      <c r="C15" s="101"/>
      <c r="D15" s="101"/>
      <c r="E15" s="101"/>
      <c r="F15" s="101"/>
      <c r="H15" s="27"/>
      <c r="I15" s="26"/>
      <c r="J15" s="26"/>
    </row>
    <row r="16" spans="2:10" ht="15.75" customHeight="1">
      <c r="B16" s="101" t="s">
        <v>126</v>
      </c>
      <c r="C16" s="101"/>
      <c r="D16" s="101"/>
      <c r="E16" s="101"/>
      <c r="F16" s="101"/>
      <c r="H16" s="27"/>
      <c r="I16" s="26"/>
      <c r="J16" s="26"/>
    </row>
    <row r="17" spans="2:12" ht="20.25" customHeight="1">
      <c r="B17" s="83" t="s">
        <v>122</v>
      </c>
      <c r="C17" s="83"/>
      <c r="D17" s="83"/>
      <c r="E17" s="83"/>
      <c r="F17" s="83"/>
    </row>
    <row r="18" spans="2:12" ht="7.5" customHeight="1">
      <c r="B18" s="1"/>
    </row>
    <row r="19" spans="2:12" ht="15.75">
      <c r="B19" s="94" t="s">
        <v>117</v>
      </c>
      <c r="C19" s="94"/>
      <c r="D19" s="94"/>
      <c r="E19" s="94"/>
      <c r="F19" s="94"/>
      <c r="G19" s="94"/>
      <c r="H19" s="94"/>
      <c r="I19" s="94"/>
    </row>
    <row r="20" spans="2:12" ht="8.25" customHeight="1"/>
    <row r="21" spans="2:12" ht="15.75">
      <c r="B21" s="94" t="s">
        <v>118</v>
      </c>
      <c r="C21" s="94"/>
      <c r="D21" s="94"/>
      <c r="E21" s="94"/>
      <c r="F21" s="94"/>
    </row>
    <row r="22" spans="2:12" ht="9.75" customHeight="1">
      <c r="B22" s="1" t="s">
        <v>6</v>
      </c>
    </row>
    <row r="23" spans="2:12" ht="5.25" customHeight="1">
      <c r="B23" s="1"/>
    </row>
    <row r="24" spans="2:12" ht="15.75" customHeight="1">
      <c r="B24" s="76"/>
      <c r="C24" s="44" t="s">
        <v>104</v>
      </c>
      <c r="D24" s="51" t="s">
        <v>106</v>
      </c>
      <c r="E24" s="51" t="s">
        <v>101</v>
      </c>
      <c r="F24" s="52" t="s">
        <v>99</v>
      </c>
      <c r="G24" s="98" t="s">
        <v>7</v>
      </c>
      <c r="H24" s="98"/>
      <c r="I24" s="98"/>
      <c r="J24" s="98"/>
    </row>
    <row r="25" spans="2:12" ht="33" customHeight="1">
      <c r="B25" s="76"/>
      <c r="C25" s="46" t="s">
        <v>103</v>
      </c>
      <c r="D25" s="50" t="s">
        <v>105</v>
      </c>
      <c r="E25" s="50" t="s">
        <v>102</v>
      </c>
      <c r="F25" s="53" t="s">
        <v>100</v>
      </c>
      <c r="G25" s="45" t="s">
        <v>8</v>
      </c>
      <c r="H25" s="45" t="s">
        <v>9</v>
      </c>
      <c r="I25" s="45" t="s">
        <v>10</v>
      </c>
      <c r="J25" s="45" t="s">
        <v>11</v>
      </c>
    </row>
    <row r="26" spans="2:12" ht="15.75">
      <c r="B26" s="6">
        <v>1</v>
      </c>
      <c r="C26" s="6">
        <v>2</v>
      </c>
      <c r="D26" s="6">
        <v>3</v>
      </c>
      <c r="E26" s="6">
        <v>4</v>
      </c>
      <c r="F26" s="6">
        <v>5</v>
      </c>
      <c r="G26" s="6">
        <v>6</v>
      </c>
      <c r="H26" s="6">
        <v>7</v>
      </c>
      <c r="I26" s="6">
        <v>8</v>
      </c>
      <c r="J26" s="6">
        <v>9</v>
      </c>
    </row>
    <row r="27" spans="2:12" ht="7.5" customHeight="1">
      <c r="B27" s="69"/>
      <c r="C27" s="70"/>
      <c r="D27" s="70"/>
      <c r="E27" s="70"/>
      <c r="F27" s="70"/>
      <c r="G27" s="70"/>
      <c r="H27" s="70"/>
      <c r="I27" s="70"/>
      <c r="J27" s="71"/>
    </row>
    <row r="28" spans="2:12" ht="15.75">
      <c r="B28" s="72" t="s">
        <v>12</v>
      </c>
      <c r="C28" s="73"/>
      <c r="D28" s="73"/>
      <c r="E28" s="73"/>
      <c r="F28" s="73"/>
      <c r="G28" s="73"/>
      <c r="H28" s="73"/>
      <c r="I28" s="73"/>
      <c r="J28" s="74"/>
    </row>
    <row r="29" spans="2:12" ht="15.75">
      <c r="B29" s="7" t="s">
        <v>13</v>
      </c>
      <c r="C29" s="8"/>
      <c r="D29" s="8"/>
      <c r="E29" s="8"/>
      <c r="F29" s="8"/>
      <c r="G29" s="8"/>
      <c r="H29" s="8"/>
      <c r="I29" s="8"/>
      <c r="J29" s="8"/>
    </row>
    <row r="30" spans="2:12" ht="35.25" customHeight="1">
      <c r="B30" s="8" t="s">
        <v>14</v>
      </c>
      <c r="C30" s="11">
        <v>10</v>
      </c>
      <c r="D30" s="38">
        <f>D32+D34</f>
        <v>18350.400000000001</v>
      </c>
      <c r="E30" s="28">
        <f>E32+E34</f>
        <v>22608</v>
      </c>
      <c r="F30" s="38">
        <f>G30+H30+I30+J30</f>
        <v>23127.599999999999</v>
      </c>
      <c r="G30" s="38">
        <f>G32+G34</f>
        <v>5784</v>
      </c>
      <c r="H30" s="38">
        <f>H32+H34</f>
        <v>5772</v>
      </c>
      <c r="I30" s="38">
        <f>I32+I34</f>
        <v>5748</v>
      </c>
      <c r="J30" s="38">
        <f>J32+J34</f>
        <v>5823.6</v>
      </c>
      <c r="L30" s="33"/>
    </row>
    <row r="31" spans="2:12" ht="15.75">
      <c r="B31" s="61" t="s">
        <v>15</v>
      </c>
      <c r="C31" s="62">
        <v>11</v>
      </c>
      <c r="D31" s="63"/>
      <c r="E31" s="63"/>
      <c r="F31" s="59">
        <f>G31+H31+I31+J31</f>
        <v>8280</v>
      </c>
      <c r="G31" s="63">
        <v>2110</v>
      </c>
      <c r="H31" s="63">
        <v>2040</v>
      </c>
      <c r="I31" s="63">
        <v>2050</v>
      </c>
      <c r="J31" s="63">
        <v>2080</v>
      </c>
      <c r="L31" s="33"/>
    </row>
    <row r="32" spans="2:12" ht="15.75">
      <c r="B32" s="60" t="s">
        <v>113</v>
      </c>
      <c r="C32" s="56">
        <v>20</v>
      </c>
      <c r="D32" s="58">
        <f t="shared" ref="D32:J32" si="0">D34*20%</f>
        <v>3058.4</v>
      </c>
      <c r="E32" s="57">
        <f t="shared" si="0"/>
        <v>3768</v>
      </c>
      <c r="F32" s="58">
        <f t="shared" si="0"/>
        <v>3854.6000000000004</v>
      </c>
      <c r="G32" s="58">
        <f t="shared" si="0"/>
        <v>964</v>
      </c>
      <c r="H32" s="58">
        <f t="shared" si="0"/>
        <v>962</v>
      </c>
      <c r="I32" s="58">
        <f t="shared" si="0"/>
        <v>958</v>
      </c>
      <c r="J32" s="58">
        <f t="shared" si="0"/>
        <v>970.6</v>
      </c>
      <c r="L32" s="33"/>
    </row>
    <row r="33" spans="2:12" ht="15.75">
      <c r="B33" s="8" t="s">
        <v>16</v>
      </c>
      <c r="C33" s="11">
        <v>30</v>
      </c>
      <c r="D33" s="28"/>
      <c r="E33" s="28"/>
      <c r="F33" s="28"/>
      <c r="G33" s="28"/>
      <c r="H33" s="28"/>
      <c r="I33" s="28"/>
      <c r="J33" s="28"/>
      <c r="L33" s="33"/>
    </row>
    <row r="34" spans="2:12" ht="31.5">
      <c r="B34" s="7" t="s">
        <v>17</v>
      </c>
      <c r="C34" s="9">
        <v>40</v>
      </c>
      <c r="D34" s="28">
        <v>15292</v>
      </c>
      <c r="E34" s="28">
        <v>18840</v>
      </c>
      <c r="F34" s="28">
        <f>G34+H34+I34+J34</f>
        <v>19273</v>
      </c>
      <c r="G34" s="28">
        <v>4820</v>
      </c>
      <c r="H34" s="28">
        <v>4810</v>
      </c>
      <c r="I34" s="28">
        <v>4790</v>
      </c>
      <c r="J34" s="28">
        <v>4853</v>
      </c>
      <c r="L34" s="33"/>
    </row>
    <row r="35" spans="2:12" ht="15.75">
      <c r="B35" s="8" t="s">
        <v>18</v>
      </c>
      <c r="C35" s="11">
        <v>50</v>
      </c>
      <c r="D35" s="28">
        <v>1187</v>
      </c>
      <c r="E35" s="28">
        <v>1700</v>
      </c>
      <c r="F35" s="41">
        <f>G35+H35+I35+J35</f>
        <v>1312</v>
      </c>
      <c r="G35" s="28">
        <v>322</v>
      </c>
      <c r="H35" s="28">
        <v>320</v>
      </c>
      <c r="I35" s="28">
        <v>330</v>
      </c>
      <c r="J35" s="28">
        <v>340</v>
      </c>
      <c r="L35" s="33"/>
    </row>
    <row r="36" spans="2:12" ht="15.75">
      <c r="B36" s="8" t="s">
        <v>19</v>
      </c>
      <c r="C36" s="11"/>
      <c r="D36" s="28"/>
      <c r="E36" s="28"/>
      <c r="F36" s="28"/>
      <c r="G36" s="28"/>
      <c r="H36" s="28"/>
      <c r="I36" s="28"/>
      <c r="J36" s="28"/>
      <c r="L36" s="33"/>
    </row>
    <row r="37" spans="2:12" ht="15.75">
      <c r="B37" s="8" t="s">
        <v>20</v>
      </c>
      <c r="C37" s="11">
        <v>51</v>
      </c>
      <c r="D37" s="28">
        <v>8</v>
      </c>
      <c r="E37" s="28">
        <v>8</v>
      </c>
      <c r="F37" s="41">
        <f>G37+H37+I37+J37</f>
        <v>8</v>
      </c>
      <c r="G37" s="28">
        <v>2</v>
      </c>
      <c r="H37" s="28">
        <v>2</v>
      </c>
      <c r="I37" s="28">
        <v>2</v>
      </c>
      <c r="J37" s="28">
        <v>2</v>
      </c>
      <c r="L37" s="33"/>
    </row>
    <row r="38" spans="2:12" ht="15.75">
      <c r="B38" s="8" t="s">
        <v>21</v>
      </c>
      <c r="C38" s="11">
        <v>52</v>
      </c>
      <c r="D38" s="28"/>
      <c r="E38" s="28"/>
      <c r="F38" s="28"/>
      <c r="G38" s="28"/>
      <c r="H38" s="28"/>
      <c r="I38" s="28"/>
      <c r="J38" s="28"/>
      <c r="L38" s="33"/>
    </row>
    <row r="39" spans="2:12" ht="31.5" customHeight="1">
      <c r="B39" s="8" t="s">
        <v>22</v>
      </c>
      <c r="C39" s="11">
        <v>53</v>
      </c>
      <c r="D39" s="28"/>
      <c r="E39" s="28"/>
      <c r="F39" s="28"/>
      <c r="G39" s="28"/>
      <c r="H39" s="28"/>
      <c r="I39" s="28"/>
      <c r="J39" s="28"/>
      <c r="L39" s="33"/>
    </row>
    <row r="40" spans="2:12" ht="15.75">
      <c r="B40" s="8" t="s">
        <v>23</v>
      </c>
      <c r="C40" s="11">
        <v>60</v>
      </c>
      <c r="D40" s="28"/>
      <c r="E40" s="28"/>
      <c r="F40" s="28"/>
      <c r="G40" s="28"/>
      <c r="H40" s="28"/>
      <c r="I40" s="28"/>
      <c r="J40" s="28"/>
      <c r="L40" s="33"/>
    </row>
    <row r="41" spans="2:12" ht="15.75">
      <c r="B41" s="8" t="s">
        <v>24</v>
      </c>
      <c r="C41" s="11">
        <v>70</v>
      </c>
      <c r="D41" s="28">
        <v>169</v>
      </c>
      <c r="E41" s="28">
        <v>130</v>
      </c>
      <c r="F41" s="41">
        <f>G41+H41+I41+J41</f>
        <v>1</v>
      </c>
      <c r="G41" s="28">
        <v>1</v>
      </c>
      <c r="H41" s="28"/>
      <c r="I41" s="28"/>
      <c r="J41" s="28"/>
      <c r="L41" s="33"/>
    </row>
    <row r="42" spans="2:12" ht="15.75">
      <c r="B42" s="8" t="s">
        <v>25</v>
      </c>
      <c r="C42" s="11">
        <v>80</v>
      </c>
      <c r="D42" s="28">
        <v>216</v>
      </c>
      <c r="E42" s="28">
        <v>216</v>
      </c>
      <c r="F42" s="41">
        <f>G42+H42+I42+J42</f>
        <v>100</v>
      </c>
      <c r="G42" s="28">
        <v>25</v>
      </c>
      <c r="H42" s="28">
        <v>25</v>
      </c>
      <c r="I42" s="28">
        <v>25</v>
      </c>
      <c r="J42" s="28">
        <v>25</v>
      </c>
      <c r="L42" s="33"/>
    </row>
    <row r="43" spans="2:12" ht="15.75">
      <c r="B43" s="8" t="s">
        <v>26</v>
      </c>
      <c r="C43" s="11"/>
      <c r="D43" s="28"/>
      <c r="E43" s="28"/>
      <c r="F43" s="28"/>
      <c r="G43" s="28"/>
      <c r="H43" s="28"/>
      <c r="I43" s="28"/>
      <c r="J43" s="28"/>
      <c r="L43" s="33"/>
    </row>
    <row r="44" spans="2:12" ht="15.75">
      <c r="B44" s="8" t="s">
        <v>27</v>
      </c>
      <c r="C44" s="11">
        <v>81</v>
      </c>
      <c r="D44" s="28"/>
      <c r="E44" s="28"/>
      <c r="F44" s="28"/>
      <c r="G44" s="28"/>
      <c r="H44" s="28"/>
      <c r="I44" s="28"/>
      <c r="J44" s="28"/>
      <c r="L44" s="33"/>
    </row>
    <row r="45" spans="2:12" ht="15.75">
      <c r="B45" s="8" t="s">
        <v>28</v>
      </c>
      <c r="C45" s="11">
        <v>82</v>
      </c>
      <c r="D45" s="28"/>
      <c r="E45" s="28"/>
      <c r="F45" s="28"/>
      <c r="G45" s="28"/>
      <c r="H45" s="28"/>
      <c r="I45" s="28"/>
      <c r="J45" s="28"/>
      <c r="L45" s="33"/>
    </row>
    <row r="46" spans="2:12" ht="15.75">
      <c r="B46" s="7" t="s">
        <v>29</v>
      </c>
      <c r="C46" s="9">
        <v>90</v>
      </c>
      <c r="D46" s="39">
        <f>D34+D35+D40+D41+D42</f>
        <v>16864</v>
      </c>
      <c r="E46" s="39">
        <f>E34+E35+E40+E41+E42</f>
        <v>20886</v>
      </c>
      <c r="F46" s="40">
        <f>F34+F35+F40+F41+F42</f>
        <v>20686</v>
      </c>
      <c r="G46" s="39">
        <f t="shared" ref="G46:J46" si="1">G34+G35+G40+G41+G42</f>
        <v>5168</v>
      </c>
      <c r="H46" s="39">
        <f t="shared" si="1"/>
        <v>5155</v>
      </c>
      <c r="I46" s="39">
        <f t="shared" si="1"/>
        <v>5145</v>
      </c>
      <c r="J46" s="39">
        <f t="shared" si="1"/>
        <v>5218</v>
      </c>
      <c r="L46" s="33"/>
    </row>
    <row r="47" spans="2:12" ht="15.75">
      <c r="B47" s="7" t="s">
        <v>30</v>
      </c>
      <c r="C47" s="11"/>
      <c r="D47" s="28"/>
      <c r="E47" s="28"/>
      <c r="F47" s="28"/>
      <c r="G47" s="28"/>
      <c r="H47" s="28"/>
      <c r="I47" s="28"/>
      <c r="J47" s="28"/>
      <c r="L47" s="33"/>
    </row>
    <row r="48" spans="2:12" ht="31.5">
      <c r="B48" s="8" t="s">
        <v>31</v>
      </c>
      <c r="C48" s="11">
        <v>100</v>
      </c>
      <c r="D48" s="28">
        <v>13914</v>
      </c>
      <c r="E48" s="28">
        <v>16419</v>
      </c>
      <c r="F48" s="28">
        <f>G48+H48+I48+J48</f>
        <v>16131</v>
      </c>
      <c r="G48" s="28">
        <v>4030</v>
      </c>
      <c r="H48" s="28">
        <v>4020</v>
      </c>
      <c r="I48" s="28">
        <v>4000</v>
      </c>
      <c r="J48" s="28">
        <v>4081</v>
      </c>
      <c r="L48" s="33"/>
    </row>
    <row r="49" spans="2:12" ht="15.75">
      <c r="B49" s="8" t="s">
        <v>32</v>
      </c>
      <c r="C49" s="11">
        <v>110</v>
      </c>
      <c r="D49" s="28">
        <v>2365</v>
      </c>
      <c r="E49" s="28">
        <v>2566</v>
      </c>
      <c r="F49" s="41">
        <f>G49+H49+I49+J49</f>
        <v>2898</v>
      </c>
      <c r="G49" s="28">
        <v>724</v>
      </c>
      <c r="H49" s="28">
        <v>724</v>
      </c>
      <c r="I49" s="28">
        <v>725</v>
      </c>
      <c r="J49" s="28">
        <v>725</v>
      </c>
      <c r="L49" s="33"/>
    </row>
    <row r="50" spans="2:12">
      <c r="B50" s="76" t="s">
        <v>33</v>
      </c>
      <c r="C50" s="77">
        <v>120</v>
      </c>
      <c r="D50" s="75"/>
      <c r="E50" s="75"/>
      <c r="F50" s="75"/>
      <c r="G50" s="75"/>
      <c r="H50" s="75"/>
      <c r="I50" s="75"/>
      <c r="J50" s="75"/>
      <c r="L50" s="33"/>
    </row>
    <row r="51" spans="2:12" ht="3" customHeight="1">
      <c r="B51" s="76"/>
      <c r="C51" s="77"/>
      <c r="D51" s="75"/>
      <c r="E51" s="75"/>
      <c r="F51" s="75"/>
      <c r="G51" s="75"/>
      <c r="H51" s="75"/>
      <c r="I51" s="75"/>
      <c r="J51" s="75"/>
      <c r="L51" s="33"/>
    </row>
    <row r="52" spans="2:12" ht="15.75">
      <c r="B52" s="8" t="s">
        <v>34</v>
      </c>
      <c r="C52" s="11">
        <v>130</v>
      </c>
      <c r="D52" s="28">
        <v>1468</v>
      </c>
      <c r="E52" s="28">
        <v>1700</v>
      </c>
      <c r="F52" s="41">
        <f>G52+H52+I52+J52</f>
        <v>1509</v>
      </c>
      <c r="G52" s="28">
        <v>375</v>
      </c>
      <c r="H52" s="28">
        <v>375</v>
      </c>
      <c r="I52" s="28">
        <v>378</v>
      </c>
      <c r="J52" s="28">
        <v>381</v>
      </c>
      <c r="L52" s="33"/>
    </row>
    <row r="53" spans="2:12" ht="15.75">
      <c r="B53" s="8" t="s">
        <v>35</v>
      </c>
      <c r="C53" s="11">
        <v>140</v>
      </c>
      <c r="D53" s="28">
        <v>127</v>
      </c>
      <c r="E53" s="28">
        <v>65</v>
      </c>
      <c r="F53" s="28">
        <v>0</v>
      </c>
      <c r="G53" s="28"/>
      <c r="H53" s="28"/>
      <c r="I53" s="28"/>
      <c r="J53" s="28"/>
      <c r="L53" s="33"/>
    </row>
    <row r="54" spans="2:12" ht="15.75">
      <c r="B54" s="8" t="s">
        <v>36</v>
      </c>
      <c r="C54" s="11">
        <v>150</v>
      </c>
      <c r="D54" s="28"/>
      <c r="E54" s="28"/>
      <c r="F54" s="28"/>
      <c r="G54" s="28"/>
      <c r="H54" s="28"/>
      <c r="I54" s="28"/>
      <c r="J54" s="28"/>
      <c r="L54" s="33"/>
    </row>
    <row r="55" spans="2:12" ht="15.75">
      <c r="B55" s="8" t="s">
        <v>37</v>
      </c>
      <c r="C55" s="11">
        <v>160</v>
      </c>
      <c r="D55" s="28">
        <v>4</v>
      </c>
      <c r="E55" s="28">
        <f>4+17</f>
        <v>21</v>
      </c>
      <c r="F55" s="41">
        <f>G55+H55+I55+J55</f>
        <v>3</v>
      </c>
      <c r="G55" s="28">
        <v>1</v>
      </c>
      <c r="H55" s="28">
        <v>1</v>
      </c>
      <c r="I55" s="28">
        <v>1</v>
      </c>
      <c r="J55" s="28"/>
      <c r="L55" s="33"/>
    </row>
    <row r="56" spans="2:12" ht="15.75">
      <c r="B56" s="66" t="s">
        <v>38</v>
      </c>
      <c r="C56" s="67">
        <v>170</v>
      </c>
      <c r="D56" s="68">
        <f>SUM(D48:D55)</f>
        <v>17878</v>
      </c>
      <c r="E56" s="68">
        <f>SUM(E48:E55)</f>
        <v>20771</v>
      </c>
      <c r="F56" s="68">
        <f>SUM(F48:F55)</f>
        <v>20541</v>
      </c>
      <c r="G56" s="68">
        <f t="shared" ref="G56:J56" si="2">SUM(G48:G55)</f>
        <v>5130</v>
      </c>
      <c r="H56" s="68">
        <f t="shared" si="2"/>
        <v>5120</v>
      </c>
      <c r="I56" s="68">
        <f t="shared" si="2"/>
        <v>5104</v>
      </c>
      <c r="J56" s="68">
        <f t="shared" si="2"/>
        <v>5187</v>
      </c>
      <c r="L56" s="33"/>
    </row>
    <row r="57" spans="2:12">
      <c r="B57" s="102" t="s">
        <v>39</v>
      </c>
      <c r="C57" s="77"/>
      <c r="D57" s="75"/>
      <c r="E57" s="75"/>
      <c r="F57" s="75"/>
      <c r="G57" s="75"/>
      <c r="H57" s="75"/>
      <c r="I57" s="75"/>
      <c r="J57" s="75"/>
      <c r="L57" s="33"/>
    </row>
    <row r="58" spans="2:12" ht="6.75" customHeight="1">
      <c r="B58" s="102"/>
      <c r="C58" s="77"/>
      <c r="D58" s="75"/>
      <c r="E58" s="75"/>
      <c r="F58" s="75"/>
      <c r="G58" s="75"/>
      <c r="H58" s="75"/>
      <c r="I58" s="75"/>
      <c r="J58" s="75"/>
      <c r="L58" s="33"/>
    </row>
    <row r="59" spans="2:12" ht="3.75" hidden="1" customHeight="1">
      <c r="B59" s="102"/>
      <c r="C59" s="77"/>
      <c r="D59" s="75"/>
      <c r="E59" s="75"/>
      <c r="F59" s="75"/>
      <c r="G59" s="75"/>
      <c r="H59" s="75"/>
      <c r="I59" s="75"/>
      <c r="J59" s="75"/>
      <c r="L59" s="33"/>
    </row>
    <row r="60" spans="2:12" ht="15.75">
      <c r="B60" s="8" t="s">
        <v>40</v>
      </c>
      <c r="C60" s="11">
        <v>180</v>
      </c>
      <c r="D60" s="28">
        <f>D34-D48</f>
        <v>1378</v>
      </c>
      <c r="E60" s="28">
        <f>E34-E48</f>
        <v>2421</v>
      </c>
      <c r="F60" s="28">
        <f>F34-F48</f>
        <v>3142</v>
      </c>
      <c r="G60" s="28">
        <f>G34-G48</f>
        <v>790</v>
      </c>
      <c r="H60" s="28">
        <f t="shared" ref="H60:J60" si="3">H34-H48</f>
        <v>790</v>
      </c>
      <c r="I60" s="28">
        <f t="shared" si="3"/>
        <v>790</v>
      </c>
      <c r="J60" s="28">
        <f t="shared" si="3"/>
        <v>772</v>
      </c>
      <c r="L60" s="33"/>
    </row>
    <row r="61" spans="2:12" ht="15.75">
      <c r="B61" s="8" t="s">
        <v>41</v>
      </c>
      <c r="C61" s="11">
        <v>181</v>
      </c>
      <c r="D61" s="28">
        <v>1378</v>
      </c>
      <c r="E61" s="28">
        <v>2421</v>
      </c>
      <c r="F61" s="28">
        <v>3142</v>
      </c>
      <c r="G61" s="28">
        <v>790</v>
      </c>
      <c r="H61" s="28">
        <v>790</v>
      </c>
      <c r="I61" s="28">
        <v>790</v>
      </c>
      <c r="J61" s="28">
        <v>772</v>
      </c>
      <c r="L61" s="33"/>
    </row>
    <row r="62" spans="2:12" ht="15.75">
      <c r="B62" s="8" t="s">
        <v>42</v>
      </c>
      <c r="C62" s="11">
        <v>182</v>
      </c>
      <c r="D62" s="28"/>
      <c r="E62" s="28"/>
      <c r="F62" s="28"/>
      <c r="G62" s="28"/>
      <c r="H62" s="28"/>
      <c r="I62" s="28"/>
      <c r="J62" s="28"/>
      <c r="L62" s="33"/>
    </row>
    <row r="63" spans="2:12" ht="15.75">
      <c r="B63" s="8" t="s">
        <v>43</v>
      </c>
      <c r="C63" s="11">
        <v>190</v>
      </c>
      <c r="D63" s="28">
        <f>D60-D49+D35-D52</f>
        <v>-1268</v>
      </c>
      <c r="E63" s="28">
        <f>E60-E49+E35-E52</f>
        <v>-145</v>
      </c>
      <c r="F63" s="28">
        <f>F60-F49+F35-F52</f>
        <v>47</v>
      </c>
      <c r="G63" s="28">
        <f>G60-G49+G35-G52</f>
        <v>13</v>
      </c>
      <c r="H63" s="28">
        <f>H60-H49+H35-H52</f>
        <v>11</v>
      </c>
      <c r="I63" s="28">
        <f>I60-I49+I35-I52</f>
        <v>17</v>
      </c>
      <c r="J63" s="28">
        <f>J60-J49+J35-J52</f>
        <v>6</v>
      </c>
      <c r="L63" s="33"/>
    </row>
    <row r="64" spans="2:12" ht="15.75">
      <c r="B64" s="8" t="s">
        <v>44</v>
      </c>
      <c r="C64" s="11">
        <v>191</v>
      </c>
      <c r="D64" s="28"/>
      <c r="E64" s="28"/>
      <c r="F64" s="28">
        <v>47</v>
      </c>
      <c r="G64" s="28">
        <v>13</v>
      </c>
      <c r="H64" s="28">
        <v>11</v>
      </c>
      <c r="I64" s="28">
        <v>17</v>
      </c>
      <c r="J64" s="28">
        <v>6</v>
      </c>
      <c r="L64" s="33"/>
    </row>
    <row r="65" spans="2:12" ht="15.75">
      <c r="B65" s="8" t="s">
        <v>45</v>
      </c>
      <c r="C65" s="11">
        <v>192</v>
      </c>
      <c r="D65" s="28">
        <v>1268</v>
      </c>
      <c r="E65" s="28">
        <v>145</v>
      </c>
      <c r="F65" s="28"/>
      <c r="G65" s="28"/>
      <c r="H65" s="28"/>
      <c r="I65" s="28"/>
      <c r="J65" s="28"/>
      <c r="L65" s="33"/>
    </row>
    <row r="66" spans="2:12" ht="31.5">
      <c r="B66" s="8" t="s">
        <v>46</v>
      </c>
      <c r="C66" s="11">
        <v>200</v>
      </c>
      <c r="D66" s="28">
        <f>D63+D41-D53+D42-D55</f>
        <v>-1014</v>
      </c>
      <c r="E66" s="28">
        <f>E63+E41-E53+E42-E55</f>
        <v>115</v>
      </c>
      <c r="F66" s="38">
        <f>F63+F41-F53+F42-F55</f>
        <v>145</v>
      </c>
      <c r="G66" s="38">
        <f>G63+G41-G53+G42-G55</f>
        <v>38</v>
      </c>
      <c r="H66" s="38">
        <f>H63+H41-H53+H42-H55</f>
        <v>35</v>
      </c>
      <c r="I66" s="38">
        <f>I63+I41-I53+I42-I55</f>
        <v>41</v>
      </c>
      <c r="J66" s="38">
        <f>J63+J41-J53+J42-J55</f>
        <v>31</v>
      </c>
      <c r="L66" s="33"/>
    </row>
    <row r="67" spans="2:12" ht="15.75">
      <c r="B67" s="8" t="s">
        <v>41</v>
      </c>
      <c r="C67" s="11">
        <v>201</v>
      </c>
      <c r="D67" s="28"/>
      <c r="E67" s="28">
        <v>115</v>
      </c>
      <c r="F67" s="28">
        <v>145</v>
      </c>
      <c r="G67" s="28">
        <v>38</v>
      </c>
      <c r="H67" s="28">
        <v>35</v>
      </c>
      <c r="I67" s="28">
        <v>41</v>
      </c>
      <c r="J67" s="28">
        <v>31</v>
      </c>
      <c r="L67" s="33"/>
    </row>
    <row r="68" spans="2:12" ht="15.75">
      <c r="B68" s="8" t="s">
        <v>42</v>
      </c>
      <c r="C68" s="11">
        <v>202</v>
      </c>
      <c r="D68" s="28">
        <v>1014</v>
      </c>
      <c r="E68" s="28"/>
      <c r="F68" s="28"/>
      <c r="G68" s="28"/>
      <c r="H68" s="28"/>
      <c r="I68" s="28"/>
      <c r="J68" s="28"/>
      <c r="L68" s="33"/>
    </row>
    <row r="69" spans="2:12" ht="15.75">
      <c r="B69" s="8" t="s">
        <v>47</v>
      </c>
      <c r="C69" s="11">
        <v>210</v>
      </c>
      <c r="D69" s="28"/>
      <c r="E69" s="38">
        <f>E66*18%</f>
        <v>20.7</v>
      </c>
      <c r="F69" s="38">
        <f>F66*18%</f>
        <v>26.099999999999998</v>
      </c>
      <c r="G69" s="38">
        <f t="shared" ref="G69:J69" si="4">G66*18%</f>
        <v>6.84</v>
      </c>
      <c r="H69" s="38">
        <f t="shared" si="4"/>
        <v>6.3</v>
      </c>
      <c r="I69" s="38">
        <f t="shared" si="4"/>
        <v>7.38</v>
      </c>
      <c r="J69" s="38">
        <f t="shared" si="4"/>
        <v>5.58</v>
      </c>
      <c r="L69" s="33"/>
    </row>
    <row r="70" spans="2:12" ht="15.75">
      <c r="B70" s="8" t="s">
        <v>48</v>
      </c>
      <c r="C70" s="11">
        <v>220</v>
      </c>
      <c r="D70" s="28">
        <f>D66-D69</f>
        <v>-1014</v>
      </c>
      <c r="E70" s="38">
        <f t="shared" ref="E70:J70" si="5">E66-E69</f>
        <v>94.3</v>
      </c>
      <c r="F70" s="38">
        <f t="shared" si="5"/>
        <v>118.9</v>
      </c>
      <c r="G70" s="38">
        <f t="shared" si="5"/>
        <v>31.16</v>
      </c>
      <c r="H70" s="38">
        <f t="shared" si="5"/>
        <v>28.7</v>
      </c>
      <c r="I70" s="38">
        <f t="shared" si="5"/>
        <v>33.619999999999997</v>
      </c>
      <c r="J70" s="38">
        <f t="shared" si="5"/>
        <v>25.42</v>
      </c>
      <c r="L70" s="33"/>
    </row>
    <row r="71" spans="2:12" ht="15.75">
      <c r="B71" s="8" t="s">
        <v>44</v>
      </c>
      <c r="C71" s="11">
        <v>221</v>
      </c>
      <c r="D71" s="28"/>
      <c r="E71" s="28">
        <v>94</v>
      </c>
      <c r="F71" s="28">
        <v>119</v>
      </c>
      <c r="G71" s="28">
        <v>31</v>
      </c>
      <c r="H71" s="28">
        <v>29</v>
      </c>
      <c r="I71" s="28">
        <v>34</v>
      </c>
      <c r="J71" s="28">
        <v>25</v>
      </c>
      <c r="L71" s="33"/>
    </row>
    <row r="72" spans="2:12" ht="15.75">
      <c r="B72" s="8" t="s">
        <v>45</v>
      </c>
      <c r="C72" s="11">
        <v>222</v>
      </c>
      <c r="D72" s="28">
        <v>1014</v>
      </c>
      <c r="E72" s="28"/>
      <c r="F72" s="28"/>
      <c r="G72" s="28"/>
      <c r="H72" s="28"/>
      <c r="I72" s="28"/>
      <c r="J72" s="28"/>
      <c r="L72" s="33"/>
    </row>
    <row r="73" spans="2:12" ht="15.75">
      <c r="B73" s="8" t="s">
        <v>49</v>
      </c>
      <c r="C73" s="11">
        <v>230</v>
      </c>
      <c r="D73" s="28"/>
      <c r="E73" s="38">
        <f>E71*15%</f>
        <v>14.1</v>
      </c>
      <c r="F73" s="38">
        <f>F71*15%</f>
        <v>17.849999999999998</v>
      </c>
      <c r="G73" s="38">
        <f t="shared" ref="G73:J73" si="6">G71*15%</f>
        <v>4.6499999999999995</v>
      </c>
      <c r="H73" s="38">
        <f t="shared" si="6"/>
        <v>4.3499999999999996</v>
      </c>
      <c r="I73" s="38">
        <f t="shared" si="6"/>
        <v>5.0999999999999996</v>
      </c>
      <c r="J73" s="38">
        <f t="shared" si="6"/>
        <v>3.75</v>
      </c>
      <c r="L73" s="33"/>
    </row>
    <row r="74" spans="2:12" ht="15.75">
      <c r="B74" s="69"/>
      <c r="C74" s="70"/>
      <c r="D74" s="70"/>
      <c r="E74" s="70"/>
      <c r="F74" s="70"/>
      <c r="G74" s="70"/>
      <c r="H74" s="70"/>
      <c r="I74" s="70"/>
      <c r="J74" s="71"/>
      <c r="L74" s="33"/>
    </row>
    <row r="75" spans="2:12" ht="15.75">
      <c r="B75" s="96" t="s">
        <v>50</v>
      </c>
      <c r="C75" s="81"/>
      <c r="D75" s="81"/>
      <c r="E75" s="81"/>
      <c r="F75" s="81"/>
      <c r="G75" s="81"/>
      <c r="H75" s="81"/>
      <c r="I75" s="81"/>
      <c r="J75" s="97"/>
      <c r="L75" s="33"/>
    </row>
    <row r="76" spans="2:12" ht="15.75" customHeight="1">
      <c r="B76" s="72"/>
      <c r="C76" s="73"/>
      <c r="D76" s="73"/>
      <c r="E76" s="73"/>
      <c r="F76" s="73"/>
      <c r="G76" s="73"/>
      <c r="H76" s="73"/>
      <c r="I76" s="73"/>
      <c r="J76" s="74"/>
      <c r="L76" s="33"/>
    </row>
    <row r="77" spans="2:12" ht="15.75">
      <c r="B77" s="8" t="s">
        <v>51</v>
      </c>
      <c r="C77" s="11">
        <v>240</v>
      </c>
      <c r="D77" s="8">
        <v>4321</v>
      </c>
      <c r="E77" s="8">
        <v>4360</v>
      </c>
      <c r="F77" s="8">
        <v>2747</v>
      </c>
      <c r="G77" s="8">
        <v>680</v>
      </c>
      <c r="H77" s="8">
        <v>685</v>
      </c>
      <c r="I77" s="8">
        <v>690</v>
      </c>
      <c r="J77" s="8">
        <v>692</v>
      </c>
      <c r="L77" s="33"/>
    </row>
    <row r="78" spans="2:12" ht="15.75">
      <c r="B78" s="8" t="s">
        <v>52</v>
      </c>
      <c r="C78" s="11">
        <v>250</v>
      </c>
      <c r="D78" s="8">
        <v>8159</v>
      </c>
      <c r="E78" s="8">
        <v>10316</v>
      </c>
      <c r="F78" s="8">
        <v>11072</v>
      </c>
      <c r="G78" s="8">
        <v>2760</v>
      </c>
      <c r="H78" s="8">
        <v>2760</v>
      </c>
      <c r="I78" s="8">
        <v>2770</v>
      </c>
      <c r="J78" s="8">
        <v>2782</v>
      </c>
      <c r="L78" s="33"/>
    </row>
    <row r="79" spans="2:12" ht="15.75">
      <c r="B79" s="8" t="s">
        <v>53</v>
      </c>
      <c r="C79" s="11">
        <v>260</v>
      </c>
      <c r="D79" s="8">
        <v>1803</v>
      </c>
      <c r="E79" s="8">
        <v>2268</v>
      </c>
      <c r="F79" s="32">
        <f>F78*22%</f>
        <v>2435.84</v>
      </c>
      <c r="G79" s="32">
        <f t="shared" ref="G79:J79" si="7">G78*22%</f>
        <v>607.20000000000005</v>
      </c>
      <c r="H79" s="32">
        <f t="shared" si="7"/>
        <v>607.20000000000005</v>
      </c>
      <c r="I79" s="32">
        <f t="shared" si="7"/>
        <v>609.4</v>
      </c>
      <c r="J79" s="32">
        <f t="shared" si="7"/>
        <v>612.04</v>
      </c>
      <c r="L79" s="33"/>
    </row>
    <row r="80" spans="2:12" ht="15.75">
      <c r="B80" s="8" t="s">
        <v>54</v>
      </c>
      <c r="C80" s="11">
        <v>270</v>
      </c>
      <c r="D80" s="8">
        <v>1488</v>
      </c>
      <c r="E80" s="8">
        <v>1221</v>
      </c>
      <c r="F80" s="8">
        <v>1215</v>
      </c>
      <c r="G80" s="8">
        <v>304</v>
      </c>
      <c r="H80" s="8">
        <v>304</v>
      </c>
      <c r="I80" s="8">
        <v>304</v>
      </c>
      <c r="J80" s="8">
        <v>303</v>
      </c>
      <c r="L80" s="33"/>
    </row>
    <row r="81" spans="2:12" ht="15.75">
      <c r="B81" s="8" t="s">
        <v>55</v>
      </c>
      <c r="C81" s="11">
        <v>280</v>
      </c>
      <c r="D81" s="8">
        <v>2212</v>
      </c>
      <c r="E81" s="8">
        <v>2159</v>
      </c>
      <c r="F81" s="8">
        <v>3814</v>
      </c>
      <c r="G81" s="8">
        <v>948</v>
      </c>
      <c r="H81" s="8">
        <v>950</v>
      </c>
      <c r="I81" s="8">
        <v>952</v>
      </c>
      <c r="J81" s="8"/>
      <c r="L81" s="33"/>
    </row>
    <row r="82" spans="2:12" ht="8.25" customHeight="1">
      <c r="B82" s="76" t="s">
        <v>56</v>
      </c>
      <c r="C82" s="77">
        <v>290</v>
      </c>
      <c r="D82" s="100">
        <f>D77+D78+D79+D80+D81</f>
        <v>17983</v>
      </c>
      <c r="E82" s="100">
        <f>E77+E78+E79+E80+E81</f>
        <v>20324</v>
      </c>
      <c r="F82" s="99">
        <f>F77+F78+F79+F80+F81</f>
        <v>21283.84</v>
      </c>
      <c r="G82" s="99">
        <f t="shared" ref="G82:J82" si="8">G77+G78+G79+G80+G81</f>
        <v>5299.2</v>
      </c>
      <c r="H82" s="99">
        <f t="shared" si="8"/>
        <v>5306.2</v>
      </c>
      <c r="I82" s="99">
        <f t="shared" si="8"/>
        <v>5325.4</v>
      </c>
      <c r="J82" s="99">
        <f t="shared" si="8"/>
        <v>4389.04</v>
      </c>
      <c r="L82" s="33"/>
    </row>
    <row r="83" spans="2:12" ht="8.25" customHeight="1">
      <c r="B83" s="76"/>
      <c r="C83" s="77"/>
      <c r="D83" s="100"/>
      <c r="E83" s="100"/>
      <c r="F83" s="99"/>
      <c r="G83" s="99"/>
      <c r="H83" s="99"/>
      <c r="I83" s="99"/>
      <c r="J83" s="99"/>
      <c r="L83" s="33"/>
    </row>
    <row r="84" spans="2:12" ht="12.75" customHeight="1">
      <c r="B84" s="76"/>
      <c r="C84" s="77"/>
      <c r="D84" s="100"/>
      <c r="E84" s="100"/>
      <c r="F84" s="99"/>
      <c r="G84" s="99"/>
      <c r="H84" s="99"/>
      <c r="I84" s="99"/>
      <c r="J84" s="99"/>
      <c r="L84" s="33"/>
    </row>
    <row r="85" spans="2:12" ht="15.75">
      <c r="B85" s="91" t="s">
        <v>57</v>
      </c>
      <c r="C85" s="92"/>
      <c r="D85" s="92"/>
      <c r="E85" s="92"/>
      <c r="F85" s="92"/>
      <c r="G85" s="92"/>
      <c r="H85" s="92"/>
      <c r="I85" s="92"/>
      <c r="J85" s="93"/>
      <c r="L85" s="33"/>
    </row>
    <row r="86" spans="2:12" ht="15.75" customHeight="1">
      <c r="B86" s="7" t="s">
        <v>58</v>
      </c>
      <c r="C86" s="9">
        <v>300</v>
      </c>
      <c r="D86" s="8"/>
      <c r="E86" s="8"/>
      <c r="F86" s="8"/>
      <c r="G86" s="8"/>
      <c r="H86" s="8"/>
      <c r="I86" s="8"/>
      <c r="J86" s="8"/>
      <c r="L86" s="33"/>
    </row>
    <row r="87" spans="2:12" ht="24" customHeight="1">
      <c r="B87" s="8" t="s">
        <v>59</v>
      </c>
      <c r="C87" s="11">
        <v>301</v>
      </c>
      <c r="D87" s="8"/>
      <c r="E87" s="8"/>
      <c r="F87" s="8"/>
      <c r="G87" s="8"/>
      <c r="H87" s="8"/>
      <c r="I87" s="8"/>
      <c r="J87" s="8"/>
      <c r="L87" s="33"/>
    </row>
    <row r="88" spans="2:12" ht="31.5">
      <c r="B88" s="48" t="s">
        <v>115</v>
      </c>
      <c r="C88" s="11">
        <v>302</v>
      </c>
      <c r="D88" s="28">
        <v>1813</v>
      </c>
      <c r="E88" s="28">
        <v>2300</v>
      </c>
      <c r="F88" s="28">
        <v>2320</v>
      </c>
      <c r="G88" s="28">
        <v>582</v>
      </c>
      <c r="H88" s="28">
        <v>578</v>
      </c>
      <c r="I88" s="28">
        <v>571</v>
      </c>
      <c r="J88" s="28">
        <v>589</v>
      </c>
      <c r="L88" s="33"/>
    </row>
    <row r="89" spans="2:12" ht="36.75" customHeight="1">
      <c r="B89" s="48" t="s">
        <v>116</v>
      </c>
      <c r="C89" s="11">
        <v>303</v>
      </c>
      <c r="D89" s="28"/>
      <c r="E89" s="28"/>
      <c r="F89" s="28"/>
      <c r="G89" s="28"/>
      <c r="H89" s="28"/>
      <c r="I89" s="28"/>
      <c r="J89" s="28"/>
      <c r="L89" s="33"/>
    </row>
    <row r="90" spans="2:12" ht="34.5" customHeight="1">
      <c r="B90" s="8" t="s">
        <v>86</v>
      </c>
      <c r="C90" s="11">
        <v>304</v>
      </c>
      <c r="D90" s="28"/>
      <c r="E90" s="28"/>
      <c r="F90" s="28"/>
      <c r="G90" s="28"/>
      <c r="H90" s="28"/>
      <c r="I90" s="28"/>
      <c r="J90" s="28"/>
      <c r="L90" s="33"/>
    </row>
    <row r="91" spans="2:12" ht="18.75" customHeight="1">
      <c r="B91" s="8" t="s">
        <v>60</v>
      </c>
      <c r="C91" s="11" t="s">
        <v>61</v>
      </c>
      <c r="D91" s="28"/>
      <c r="E91" s="28"/>
      <c r="F91" s="28"/>
      <c r="G91" s="28"/>
      <c r="H91" s="28"/>
      <c r="I91" s="28"/>
      <c r="J91" s="28"/>
      <c r="L91" s="33"/>
    </row>
    <row r="92" spans="2:12" ht="22.5" customHeight="1">
      <c r="B92" s="8" t="s">
        <v>62</v>
      </c>
      <c r="C92" s="11" t="s">
        <v>63</v>
      </c>
      <c r="D92" s="28"/>
      <c r="E92" s="28"/>
      <c r="F92" s="28"/>
      <c r="G92" s="28"/>
      <c r="H92" s="28"/>
      <c r="I92" s="28"/>
      <c r="J92" s="28"/>
      <c r="L92" s="33"/>
    </row>
    <row r="93" spans="2:12" ht="31.5">
      <c r="B93" s="7" t="s">
        <v>64</v>
      </c>
      <c r="C93" s="9">
        <v>310</v>
      </c>
      <c r="D93" s="28"/>
      <c r="E93" s="28"/>
      <c r="F93" s="28"/>
      <c r="G93" s="28"/>
      <c r="H93" s="28"/>
      <c r="I93" s="28"/>
      <c r="J93" s="28"/>
      <c r="L93" s="33"/>
    </row>
    <row r="94" spans="2:12" ht="18.75" customHeight="1">
      <c r="B94" s="8" t="s">
        <v>85</v>
      </c>
      <c r="C94" s="11"/>
      <c r="D94" s="28"/>
      <c r="E94" s="28"/>
      <c r="F94" s="28"/>
      <c r="G94" s="28"/>
      <c r="H94" s="28"/>
      <c r="I94" s="28"/>
      <c r="J94" s="28"/>
      <c r="L94" s="33"/>
    </row>
    <row r="95" spans="2:12" ht="33" customHeight="1">
      <c r="B95" s="8" t="s">
        <v>65</v>
      </c>
      <c r="C95" s="11">
        <v>312</v>
      </c>
      <c r="D95" s="28"/>
      <c r="E95" s="28"/>
      <c r="F95" s="28"/>
      <c r="G95" s="28"/>
      <c r="H95" s="28"/>
      <c r="I95" s="28"/>
      <c r="J95" s="28"/>
      <c r="L95" s="33"/>
    </row>
    <row r="96" spans="2:12" ht="15.75" customHeight="1">
      <c r="B96" s="8" t="s">
        <v>66</v>
      </c>
      <c r="C96" s="11">
        <v>313</v>
      </c>
      <c r="D96" s="28"/>
      <c r="E96" s="28"/>
      <c r="F96" s="28"/>
      <c r="G96" s="28"/>
      <c r="H96" s="28"/>
      <c r="I96" s="28"/>
      <c r="J96" s="28"/>
      <c r="L96" s="33"/>
    </row>
    <row r="97" spans="2:12" ht="31.5">
      <c r="B97" s="7" t="s">
        <v>67</v>
      </c>
      <c r="C97" s="9">
        <v>320</v>
      </c>
      <c r="D97" s="28"/>
      <c r="E97" s="28"/>
      <c r="F97" s="28"/>
      <c r="G97" s="28"/>
      <c r="H97" s="28"/>
      <c r="I97" s="28"/>
      <c r="J97" s="28"/>
      <c r="L97" s="33"/>
    </row>
    <row r="98" spans="2:12" ht="32.25" customHeight="1">
      <c r="B98" s="76" t="s">
        <v>68</v>
      </c>
      <c r="C98" s="77">
        <v>321</v>
      </c>
      <c r="D98" s="75">
        <v>1777</v>
      </c>
      <c r="E98" s="75">
        <f t="shared" ref="E98:J98" si="9">E79</f>
        <v>2268</v>
      </c>
      <c r="F98" s="95">
        <f t="shared" si="9"/>
        <v>2435.84</v>
      </c>
      <c r="G98" s="79">
        <f t="shared" si="9"/>
        <v>607.20000000000005</v>
      </c>
      <c r="H98" s="79">
        <f t="shared" si="9"/>
        <v>607.20000000000005</v>
      </c>
      <c r="I98" s="79">
        <f t="shared" si="9"/>
        <v>609.4</v>
      </c>
      <c r="J98" s="79">
        <f t="shared" si="9"/>
        <v>612.04</v>
      </c>
      <c r="L98" s="33"/>
    </row>
    <row r="99" spans="2:12" ht="15" customHeight="1">
      <c r="B99" s="76"/>
      <c r="C99" s="77"/>
      <c r="D99" s="75"/>
      <c r="E99" s="75"/>
      <c r="F99" s="75"/>
      <c r="G99" s="80"/>
      <c r="H99" s="80"/>
      <c r="I99" s="80"/>
      <c r="J99" s="80"/>
      <c r="L99" s="33"/>
    </row>
    <row r="100" spans="2:12" ht="36" customHeight="1">
      <c r="B100" s="34" t="s">
        <v>108</v>
      </c>
      <c r="C100" s="11">
        <v>322</v>
      </c>
      <c r="D100" s="28">
        <v>124</v>
      </c>
      <c r="E100" s="28">
        <v>155</v>
      </c>
      <c r="F100" s="28">
        <v>167</v>
      </c>
      <c r="G100" s="28">
        <v>41</v>
      </c>
      <c r="H100" s="28">
        <v>42</v>
      </c>
      <c r="I100" s="28">
        <v>42</v>
      </c>
      <c r="J100" s="28">
        <v>42</v>
      </c>
      <c r="L100" s="33"/>
    </row>
    <row r="101" spans="2:12" ht="15.75">
      <c r="B101" s="8" t="s">
        <v>69</v>
      </c>
      <c r="C101" s="11">
        <v>330</v>
      </c>
      <c r="D101" s="28"/>
      <c r="E101" s="28"/>
      <c r="F101" s="28"/>
      <c r="G101" s="28"/>
      <c r="H101" s="28"/>
      <c r="I101" s="28"/>
      <c r="J101" s="28"/>
      <c r="L101" s="33"/>
    </row>
    <row r="102" spans="2:12" ht="28.5">
      <c r="B102" s="48" t="s">
        <v>114</v>
      </c>
      <c r="C102" s="11">
        <v>331</v>
      </c>
      <c r="D102" s="28">
        <v>2521</v>
      </c>
      <c r="E102" s="28">
        <v>2504</v>
      </c>
      <c r="F102" s="28">
        <v>2540</v>
      </c>
      <c r="G102" s="28">
        <v>638</v>
      </c>
      <c r="H102" s="28">
        <v>634</v>
      </c>
      <c r="I102" s="28">
        <v>627</v>
      </c>
      <c r="J102" s="28">
        <v>641</v>
      </c>
      <c r="L102" s="33"/>
    </row>
    <row r="103" spans="2:12" ht="27" customHeight="1">
      <c r="B103" s="61" t="s">
        <v>70</v>
      </c>
      <c r="C103" s="62">
        <v>332</v>
      </c>
      <c r="D103" s="63"/>
      <c r="E103" s="63"/>
      <c r="F103" s="63"/>
      <c r="G103" s="63"/>
      <c r="H103" s="63"/>
      <c r="I103" s="63"/>
      <c r="J103" s="63"/>
      <c r="L103" s="33"/>
    </row>
    <row r="104" spans="2:12" ht="27.75" customHeight="1">
      <c r="B104" s="81" t="s">
        <v>71</v>
      </c>
      <c r="C104" s="81"/>
      <c r="D104" s="81"/>
      <c r="E104" s="81"/>
      <c r="F104" s="81"/>
      <c r="G104" s="81"/>
      <c r="H104" s="81"/>
      <c r="I104" s="81"/>
      <c r="J104" s="81"/>
      <c r="L104" s="33"/>
    </row>
    <row r="105" spans="2:12" ht="15.75">
      <c r="B105" s="60" t="s">
        <v>72</v>
      </c>
      <c r="C105" s="56">
        <v>340</v>
      </c>
      <c r="D105" s="60"/>
      <c r="E105" s="60"/>
      <c r="F105" s="55"/>
      <c r="G105" s="55"/>
      <c r="H105" s="60"/>
      <c r="I105" s="60"/>
      <c r="J105" s="60"/>
      <c r="L105" s="33"/>
    </row>
    <row r="106" spans="2:12" ht="15.75">
      <c r="B106" s="64" t="s">
        <v>73</v>
      </c>
      <c r="C106" s="65">
        <v>341</v>
      </c>
      <c r="D106" s="64"/>
      <c r="E106" s="64"/>
      <c r="F106" s="64"/>
      <c r="G106" s="64"/>
      <c r="H106" s="64"/>
      <c r="I106" s="64"/>
      <c r="J106" s="64"/>
      <c r="L106" s="33"/>
    </row>
    <row r="107" spans="2:12" ht="19.5" customHeight="1">
      <c r="B107" s="8" t="s">
        <v>74</v>
      </c>
      <c r="C107" s="11">
        <v>350</v>
      </c>
      <c r="D107" s="8">
        <v>2234</v>
      </c>
      <c r="E107" s="8"/>
      <c r="F107" s="8"/>
      <c r="G107" s="8"/>
      <c r="H107" s="8"/>
      <c r="I107" s="8"/>
      <c r="J107" s="8"/>
      <c r="L107" s="33"/>
    </row>
    <row r="108" spans="2:12" ht="14.25" customHeight="1">
      <c r="B108" s="76" t="s">
        <v>73</v>
      </c>
      <c r="C108" s="77">
        <v>351</v>
      </c>
      <c r="D108" s="76"/>
      <c r="E108" s="76"/>
      <c r="F108" s="76"/>
      <c r="G108" s="76"/>
      <c r="H108" s="76"/>
      <c r="I108" s="76"/>
      <c r="J108" s="76"/>
      <c r="L108" s="33"/>
    </row>
    <row r="109" spans="2:12" ht="9" customHeight="1">
      <c r="B109" s="76"/>
      <c r="C109" s="77"/>
      <c r="D109" s="76"/>
      <c r="E109" s="76"/>
      <c r="F109" s="76"/>
      <c r="G109" s="76"/>
      <c r="H109" s="76"/>
      <c r="I109" s="76"/>
      <c r="J109" s="76"/>
      <c r="L109" s="33"/>
    </row>
    <row r="110" spans="2:12" ht="20.25" customHeight="1">
      <c r="B110" s="8" t="s">
        <v>75</v>
      </c>
      <c r="C110" s="11">
        <v>360</v>
      </c>
      <c r="D110" s="8">
        <v>118</v>
      </c>
      <c r="E110" s="8"/>
      <c r="F110" s="8"/>
      <c r="G110" s="8"/>
      <c r="H110" s="8"/>
      <c r="I110" s="8"/>
      <c r="J110" s="8"/>
      <c r="L110" s="33"/>
    </row>
    <row r="111" spans="2:12" ht="20.25" customHeight="1">
      <c r="B111" s="8" t="s">
        <v>73</v>
      </c>
      <c r="C111" s="11">
        <v>361</v>
      </c>
      <c r="D111" s="8"/>
      <c r="E111" s="8"/>
      <c r="F111" s="8"/>
      <c r="G111" s="8"/>
      <c r="H111" s="8"/>
      <c r="I111" s="8"/>
      <c r="J111" s="8"/>
      <c r="L111" s="33"/>
    </row>
    <row r="112" spans="2:12" ht="16.5" customHeight="1">
      <c r="B112" s="8" t="s">
        <v>76</v>
      </c>
      <c r="C112" s="11">
        <v>370</v>
      </c>
      <c r="D112" s="8">
        <v>551</v>
      </c>
      <c r="E112" s="8">
        <v>474</v>
      </c>
      <c r="F112" s="8"/>
      <c r="G112" s="8"/>
      <c r="H112" s="8"/>
      <c r="I112" s="8"/>
      <c r="J112" s="8"/>
      <c r="L112" s="33"/>
    </row>
    <row r="113" spans="2:12" ht="21" customHeight="1">
      <c r="B113" s="8" t="s">
        <v>73</v>
      </c>
      <c r="C113" s="11">
        <v>371</v>
      </c>
      <c r="D113" s="8"/>
      <c r="E113" s="8"/>
      <c r="F113" s="8"/>
      <c r="G113" s="8"/>
      <c r="H113" s="8"/>
      <c r="I113" s="8"/>
      <c r="J113" s="8"/>
      <c r="L113" s="33"/>
    </row>
    <row r="114" spans="2:12" ht="30.75" customHeight="1">
      <c r="B114" s="8" t="s">
        <v>77</v>
      </c>
      <c r="C114" s="11">
        <v>380</v>
      </c>
      <c r="D114" s="8"/>
      <c r="E114" s="8"/>
      <c r="F114" s="8"/>
      <c r="G114" s="8"/>
      <c r="H114" s="8"/>
      <c r="I114" s="8"/>
      <c r="J114" s="8"/>
      <c r="L114" s="33"/>
    </row>
    <row r="115" spans="2:12" ht="24.75" customHeight="1">
      <c r="B115" s="8" t="s">
        <v>73</v>
      </c>
      <c r="C115" s="11">
        <v>381</v>
      </c>
      <c r="D115" s="8"/>
      <c r="E115" s="8"/>
      <c r="F115" s="8"/>
      <c r="G115" s="8"/>
      <c r="H115" s="8"/>
      <c r="I115" s="8"/>
      <c r="J115" s="8"/>
      <c r="L115" s="33"/>
    </row>
    <row r="116" spans="2:12" ht="16.5" customHeight="1">
      <c r="B116" s="8" t="s">
        <v>78</v>
      </c>
      <c r="C116" s="11">
        <v>390</v>
      </c>
      <c r="D116" s="8"/>
      <c r="E116" s="8"/>
      <c r="F116" s="8"/>
      <c r="G116" s="8"/>
      <c r="H116" s="8"/>
      <c r="I116" s="8"/>
      <c r="J116" s="8"/>
      <c r="L116" s="33"/>
    </row>
    <row r="117" spans="2:12" ht="33" customHeight="1">
      <c r="B117" s="61" t="s">
        <v>79</v>
      </c>
      <c r="C117" s="62">
        <v>391</v>
      </c>
      <c r="D117" s="61"/>
      <c r="E117" s="61"/>
      <c r="F117" s="61"/>
      <c r="G117" s="61"/>
      <c r="H117" s="61"/>
      <c r="I117" s="61"/>
      <c r="J117" s="61"/>
      <c r="L117" s="33"/>
    </row>
    <row r="118" spans="2:12" ht="15.75" hidden="1" customHeight="1">
      <c r="B118" s="72" t="s">
        <v>80</v>
      </c>
      <c r="C118" s="73"/>
      <c r="D118" s="73"/>
      <c r="E118" s="73"/>
      <c r="F118" s="73"/>
      <c r="G118" s="73"/>
      <c r="H118" s="73"/>
      <c r="I118" s="73"/>
      <c r="J118" s="74"/>
      <c r="L118" s="33"/>
    </row>
    <row r="119" spans="2:12" ht="15.75" customHeight="1">
      <c r="B119" s="76" t="s">
        <v>81</v>
      </c>
      <c r="C119" s="77">
        <v>400</v>
      </c>
      <c r="D119" s="76">
        <v>97</v>
      </c>
      <c r="E119" s="76">
        <v>92</v>
      </c>
      <c r="F119" s="76">
        <v>98</v>
      </c>
      <c r="G119" s="76"/>
      <c r="H119" s="76"/>
      <c r="I119" s="76"/>
      <c r="J119" s="76"/>
      <c r="L119" s="33"/>
    </row>
    <row r="120" spans="2:12" ht="10.5" customHeight="1">
      <c r="B120" s="76"/>
      <c r="C120" s="77"/>
      <c r="D120" s="76"/>
      <c r="E120" s="76"/>
      <c r="F120" s="76"/>
      <c r="G120" s="76"/>
      <c r="H120" s="76"/>
      <c r="I120" s="76"/>
      <c r="J120" s="76"/>
      <c r="L120" s="33"/>
    </row>
    <row r="121" spans="2:12" ht="20.25" customHeight="1">
      <c r="B121" s="8" t="s">
        <v>82</v>
      </c>
      <c r="C121" s="11">
        <v>410</v>
      </c>
      <c r="D121" s="8">
        <v>30711</v>
      </c>
      <c r="E121" s="8">
        <v>40065</v>
      </c>
      <c r="F121" s="8">
        <v>40065</v>
      </c>
      <c r="G121" s="8"/>
      <c r="H121" s="8"/>
      <c r="I121" s="8"/>
      <c r="J121" s="8"/>
      <c r="L121" s="33"/>
    </row>
    <row r="122" spans="2:12" ht="21.75" customHeight="1">
      <c r="B122" s="76" t="s">
        <v>83</v>
      </c>
      <c r="C122" s="77">
        <v>420</v>
      </c>
      <c r="D122" s="76"/>
      <c r="E122" s="76"/>
      <c r="F122" s="76"/>
      <c r="G122" s="76"/>
      <c r="H122" s="76"/>
      <c r="I122" s="76"/>
      <c r="J122" s="76"/>
      <c r="L122" s="33"/>
    </row>
    <row r="123" spans="2:12" ht="3.75" customHeight="1">
      <c r="B123" s="76"/>
      <c r="C123" s="77"/>
      <c r="D123" s="76"/>
      <c r="E123" s="76"/>
      <c r="F123" s="76"/>
      <c r="G123" s="76"/>
      <c r="H123" s="76"/>
      <c r="I123" s="76"/>
      <c r="J123" s="76"/>
      <c r="L123" s="33"/>
    </row>
    <row r="124" spans="2:12" ht="40.5" customHeight="1">
      <c r="B124" s="8" t="s">
        <v>84</v>
      </c>
      <c r="C124" s="11">
        <v>430</v>
      </c>
      <c r="D124" s="8"/>
      <c r="E124" s="8"/>
      <c r="F124" s="8"/>
      <c r="G124" s="8"/>
      <c r="H124" s="8"/>
      <c r="I124" s="8"/>
      <c r="J124" s="8"/>
      <c r="L124" s="33"/>
    </row>
    <row r="125" spans="2:12" ht="31.5" customHeight="1">
      <c r="B125" s="47"/>
      <c r="C125" s="49"/>
      <c r="D125" s="47"/>
      <c r="E125" s="47"/>
      <c r="F125" s="47"/>
      <c r="G125" s="47"/>
      <c r="L125" s="33"/>
    </row>
    <row r="126" spans="2:12" ht="14.25" customHeight="1">
      <c r="H126" s="23"/>
    </row>
    <row r="127" spans="2:12" ht="31.5" customHeight="1">
      <c r="B127" s="36" t="s">
        <v>109</v>
      </c>
      <c r="C127" s="12"/>
      <c r="D127" s="12"/>
      <c r="E127" s="23"/>
      <c r="F127" s="37" t="s">
        <v>110</v>
      </c>
      <c r="G127" s="24"/>
      <c r="H127" s="14"/>
    </row>
    <row r="128" spans="2:12">
      <c r="C128" s="13"/>
      <c r="D128" s="22" t="s">
        <v>88</v>
      </c>
      <c r="F128" s="78" t="s">
        <v>87</v>
      </c>
      <c r="G128" s="78"/>
      <c r="H128" s="14"/>
    </row>
    <row r="129" spans="2:8">
      <c r="C129" s="13"/>
      <c r="D129" s="22"/>
      <c r="F129" s="54"/>
      <c r="G129" s="54"/>
      <c r="H129" s="14"/>
    </row>
    <row r="130" spans="2:8">
      <c r="C130" s="13"/>
      <c r="D130" s="22"/>
      <c r="F130" s="54"/>
      <c r="G130" s="54"/>
      <c r="H130" s="14"/>
    </row>
    <row r="131" spans="2:8">
      <c r="C131" s="13"/>
      <c r="D131" s="22"/>
      <c r="F131" s="54"/>
      <c r="G131" s="54"/>
      <c r="H131" s="14"/>
    </row>
    <row r="132" spans="2:8">
      <c r="C132" s="13"/>
      <c r="D132" s="22"/>
      <c r="F132" s="54"/>
      <c r="G132" s="54"/>
      <c r="H132" s="14"/>
    </row>
    <row r="133" spans="2:8">
      <c r="C133" s="13"/>
      <c r="D133" s="22"/>
      <c r="F133" s="54"/>
      <c r="G133" s="54"/>
      <c r="H133" s="14"/>
    </row>
    <row r="134" spans="2:8">
      <c r="C134" s="13"/>
      <c r="D134" s="22"/>
      <c r="F134" s="54"/>
      <c r="G134" s="54"/>
      <c r="H134" s="14"/>
    </row>
    <row r="135" spans="2:8">
      <c r="C135" s="13"/>
      <c r="D135" s="22"/>
      <c r="F135" s="54"/>
      <c r="G135" s="54"/>
      <c r="H135" s="14"/>
    </row>
    <row r="136" spans="2:8">
      <c r="C136" s="13"/>
      <c r="D136" s="22"/>
      <c r="F136" s="54"/>
      <c r="G136" s="54"/>
    </row>
    <row r="137" spans="2:8" ht="15.75">
      <c r="B137" s="2"/>
      <c r="C137" s="3"/>
      <c r="D137" s="3"/>
      <c r="H137" s="20"/>
    </row>
    <row r="138" spans="2:8" ht="15.75">
      <c r="B138" s="4"/>
      <c r="C138" s="3"/>
      <c r="D138" s="3"/>
      <c r="F138" s="19" t="s">
        <v>94</v>
      </c>
      <c r="G138" s="20"/>
      <c r="H138" s="20"/>
    </row>
    <row r="139" spans="2:8">
      <c r="F139" s="20" t="s">
        <v>95</v>
      </c>
      <c r="G139" s="20"/>
      <c r="H139" s="20"/>
    </row>
    <row r="140" spans="2:8">
      <c r="F140" s="20" t="s">
        <v>96</v>
      </c>
      <c r="G140" s="20"/>
      <c r="H140" s="20"/>
    </row>
    <row r="141" spans="2:8">
      <c r="F141" s="21"/>
      <c r="G141" s="21"/>
      <c r="H141" s="20" t="s">
        <v>125</v>
      </c>
    </row>
    <row r="142" spans="2:8">
      <c r="F142" s="20"/>
      <c r="G142" s="20"/>
      <c r="H142" s="20"/>
    </row>
    <row r="143" spans="2:8" ht="22.5" customHeight="1">
      <c r="F143" s="19" t="s">
        <v>94</v>
      </c>
      <c r="G143" s="20"/>
      <c r="H143" s="20"/>
    </row>
    <row r="144" spans="2:8">
      <c r="F144" s="20" t="s">
        <v>97</v>
      </c>
      <c r="G144" s="20"/>
      <c r="H144" s="20"/>
    </row>
    <row r="145" spans="6:8">
      <c r="F145" s="20" t="s">
        <v>98</v>
      </c>
      <c r="G145" s="20"/>
      <c r="H145" s="20"/>
    </row>
    <row r="146" spans="6:8">
      <c r="F146" s="21"/>
      <c r="G146" s="21"/>
      <c r="H146" s="20" t="s">
        <v>124</v>
      </c>
    </row>
  </sheetData>
  <mergeCells count="93">
    <mergeCell ref="H82:H84"/>
    <mergeCell ref="D82:D84"/>
    <mergeCell ref="B11:F11"/>
    <mergeCell ref="B12:F12"/>
    <mergeCell ref="B13:F13"/>
    <mergeCell ref="B14:F14"/>
    <mergeCell ref="B19:I19"/>
    <mergeCell ref="B15:F15"/>
    <mergeCell ref="B16:F16"/>
    <mergeCell ref="B17:F17"/>
    <mergeCell ref="B57:B59"/>
    <mergeCell ref="C57:C59"/>
    <mergeCell ref="D57:D59"/>
    <mergeCell ref="G82:G84"/>
    <mergeCell ref="E82:E84"/>
    <mergeCell ref="F82:F84"/>
    <mergeCell ref="B21:F21"/>
    <mergeCell ref="E98:E99"/>
    <mergeCell ref="F98:F99"/>
    <mergeCell ref="B75:J75"/>
    <mergeCell ref="B76:J76"/>
    <mergeCell ref="G57:G59"/>
    <mergeCell ref="J50:J51"/>
    <mergeCell ref="E57:E59"/>
    <mergeCell ref="F57:F59"/>
    <mergeCell ref="H57:H59"/>
    <mergeCell ref="J57:J59"/>
    <mergeCell ref="I57:I59"/>
    <mergeCell ref="G24:J24"/>
    <mergeCell ref="J98:J99"/>
    <mergeCell ref="I82:I84"/>
    <mergeCell ref="J82:J84"/>
    <mergeCell ref="E119:E120"/>
    <mergeCell ref="F119:F120"/>
    <mergeCell ref="G119:G120"/>
    <mergeCell ref="G122:G123"/>
    <mergeCell ref="B24:B25"/>
    <mergeCell ref="B82:B84"/>
    <mergeCell ref="C82:C84"/>
    <mergeCell ref="B85:J85"/>
    <mergeCell ref="H98:H99"/>
    <mergeCell ref="I108:I109"/>
    <mergeCell ref="H108:H109"/>
    <mergeCell ref="D108:D109"/>
    <mergeCell ref="E108:E109"/>
    <mergeCell ref="F50:F51"/>
    <mergeCell ref="I98:I99"/>
    <mergeCell ref="B74:J74"/>
    <mergeCell ref="F1:I1"/>
    <mergeCell ref="F2:I2"/>
    <mergeCell ref="F3:I3"/>
    <mergeCell ref="B10:F10"/>
    <mergeCell ref="B5:D5"/>
    <mergeCell ref="B6:D6"/>
    <mergeCell ref="F4:H4"/>
    <mergeCell ref="B1:D1"/>
    <mergeCell ref="B2:D2"/>
    <mergeCell ref="B3:D3"/>
    <mergeCell ref="G98:G99"/>
    <mergeCell ref="B98:B99"/>
    <mergeCell ref="C98:C99"/>
    <mergeCell ref="D98:D99"/>
    <mergeCell ref="B104:J104"/>
    <mergeCell ref="B108:B109"/>
    <mergeCell ref="C108:C109"/>
    <mergeCell ref="F108:F109"/>
    <mergeCell ref="G108:G109"/>
    <mergeCell ref="J108:J109"/>
    <mergeCell ref="B118:J118"/>
    <mergeCell ref="J122:J123"/>
    <mergeCell ref="I122:I123"/>
    <mergeCell ref="J119:J120"/>
    <mergeCell ref="F128:G128"/>
    <mergeCell ref="B122:B123"/>
    <mergeCell ref="C122:C123"/>
    <mergeCell ref="H119:H120"/>
    <mergeCell ref="D122:D123"/>
    <mergeCell ref="E122:E123"/>
    <mergeCell ref="F122:F123"/>
    <mergeCell ref="I119:I120"/>
    <mergeCell ref="H122:H123"/>
    <mergeCell ref="B119:B120"/>
    <mergeCell ref="C119:C120"/>
    <mergeCell ref="D119:D120"/>
    <mergeCell ref="B27:J27"/>
    <mergeCell ref="B28:J28"/>
    <mergeCell ref="G50:G51"/>
    <mergeCell ref="H50:H51"/>
    <mergeCell ref="I50:I51"/>
    <mergeCell ref="B50:B51"/>
    <mergeCell ref="C50:C51"/>
    <mergeCell ref="D50:D51"/>
    <mergeCell ref="E50:E51"/>
  </mergeCells>
  <phoneticPr fontId="0" type="noConversion"/>
  <printOptions horizontalCentered="1"/>
  <pageMargins left="0.39370078740157483" right="0.39370078740157483" top="1.1811023622047245" bottom="0.43307086614173229" header="0" footer="0"/>
  <pageSetup paperSize="9" scale="8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24" sqref="F24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фін план</vt:lpstr>
      <vt:lpstr>Лист1</vt:lpstr>
      <vt:lpstr>'фін план'!Область_печати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Lyuda Filozop</dc:creator>
  <cp:lastModifiedBy>Admin</cp:lastModifiedBy>
  <cp:lastPrinted>2020-12-03T06:56:41Z</cp:lastPrinted>
  <dcterms:created xsi:type="dcterms:W3CDTF">2020-08-20T07:51:17Z</dcterms:created>
  <dcterms:modified xsi:type="dcterms:W3CDTF">2020-12-07T05:20:25Z</dcterms:modified>
</cp:coreProperties>
</file>